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e.burkhard\Desktop\Temp\"/>
    </mc:Choice>
  </mc:AlternateContent>
  <xr:revisionPtr revIDLastSave="0" documentId="8_{101F4D4F-F76F-49E3-96AD-D1D8736DE26B}" xr6:coauthVersionLast="43" xr6:coauthVersionMax="43" xr10:uidLastSave="{00000000-0000-0000-0000-000000000000}"/>
  <bookViews>
    <workbookView xWindow="-28920" yWindow="15" windowWidth="29040" windowHeight="15840" xr2:uid="{00000000-000D-0000-FFFF-FFFF00000000}"/>
  </bookViews>
  <sheets>
    <sheet name="EMAX" sheetId="1" r:id="rId1"/>
  </sheets>
  <definedNames>
    <definedName name="_xlnm.Print_Area" localSheetId="0">EMAX!$A$3:$I$72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3" i="1" l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9" i="1"/>
  <c r="I50" i="1"/>
  <c r="I51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9" i="1"/>
  <c r="H50" i="1"/>
  <c r="H51" i="1"/>
  <c r="H22" i="1"/>
  <c r="I22" i="1"/>
  <c r="C55" i="1"/>
  <c r="F70" i="1"/>
  <c r="C57" i="1" l="1"/>
  <c r="I57" i="1" s="1"/>
  <c r="F66" i="1" s="1"/>
  <c r="F71" i="1" s="1"/>
  <c r="F72" i="1" s="1"/>
  <c r="I55" i="1"/>
</calcChain>
</file>

<file path=xl/sharedStrings.xml><?xml version="1.0" encoding="utf-8"?>
<sst xmlns="http://schemas.openxmlformats.org/spreadsheetml/2006/main" count="78" uniqueCount="71">
  <si>
    <t xml:space="preserve"> </t>
  </si>
  <si>
    <t>Kanal</t>
  </si>
  <si>
    <t>Verbraucher</t>
  </si>
  <si>
    <t>Leistung</t>
  </si>
  <si>
    <t>Priorität</t>
  </si>
  <si>
    <t>Einsparung</t>
  </si>
  <si>
    <t>(kW)</t>
  </si>
  <si>
    <t>Einsparung in kW</t>
  </si>
  <si>
    <t>Kosten Energie-Control-System</t>
  </si>
  <si>
    <t>Gleichzeitigungsfaktor</t>
  </si>
  <si>
    <t>Gesamt installierte  Leistung KW</t>
  </si>
  <si>
    <t>Reduzierte Leistung KW</t>
  </si>
  <si>
    <t>Eingabefelder</t>
  </si>
  <si>
    <t>Payback</t>
  </si>
  <si>
    <t>Planung, Installation geschätzt</t>
  </si>
  <si>
    <t>OPTEC AG</t>
  </si>
  <si>
    <t>Guyer-Zeller-Strasse 14</t>
  </si>
  <si>
    <t>8620 Wetzikon</t>
  </si>
  <si>
    <t>Kipp-Bratpfanne</t>
  </si>
  <si>
    <t>Salamander (2x)</t>
  </si>
  <si>
    <t>Wärmeschrank (2x)</t>
  </si>
  <si>
    <t>Tellerwärmer (2x)</t>
  </si>
  <si>
    <t xml:space="preserve">Allzweck Backofen (2x) </t>
  </si>
  <si>
    <t>Kombidämpfer 1 - Rational</t>
  </si>
  <si>
    <t>Kombidämpfer 2 - Rational</t>
  </si>
  <si>
    <t>Gläserspühlmschiene</t>
  </si>
  <si>
    <t>Geschirrspühlmaschine</t>
  </si>
  <si>
    <t>Topfspühlmaschiene</t>
  </si>
  <si>
    <t>Warmhalteplatten / Tellerwärmer</t>
  </si>
  <si>
    <t>Kühlanlagen Kompressoren</t>
  </si>
  <si>
    <t>Waschmaschiene WI 300 (2x)</t>
  </si>
  <si>
    <t>Waschmaschiene WI 200</t>
  </si>
  <si>
    <t>Waschmaschiene WI 100</t>
  </si>
  <si>
    <t>Bügelmaschiene</t>
  </si>
  <si>
    <t>Gläserspühlmschiene - Chinese Küche (2x)</t>
  </si>
  <si>
    <t>Salamander - Chinese Küche</t>
  </si>
  <si>
    <t>Tassenheizung - Chinese Küche</t>
  </si>
  <si>
    <t>Skischuhtrockner</t>
  </si>
  <si>
    <t>Trockner TI 750 U - 1</t>
  </si>
  <si>
    <t>Trockner TI 750 U - 2</t>
  </si>
  <si>
    <t>Kippkochkessel - 1</t>
  </si>
  <si>
    <t>Gesammt- Kosten</t>
  </si>
  <si>
    <t>Jahr</t>
  </si>
  <si>
    <t>Leistungspreis p. Quartal  (Angabe Energie Lieferant)</t>
  </si>
  <si>
    <t>Einsparungen pro Quartal</t>
  </si>
  <si>
    <t>sek.</t>
  </si>
  <si>
    <t>Bain Marie</t>
  </si>
  <si>
    <t xml:space="preserve">Muster - Amortisationsberechnung für Energie Control - System </t>
  </si>
  <si>
    <t>CHF</t>
  </si>
  <si>
    <t>Einsparung/Jahr</t>
  </si>
  <si>
    <t>Minimal</t>
  </si>
  <si>
    <t>Maximal</t>
  </si>
  <si>
    <t>Einsparung in kW bei Abschalt. der aufgelisteten Verbraucher</t>
  </si>
  <si>
    <r>
      <t xml:space="preserve">Pattisserieofen - 1 </t>
    </r>
    <r>
      <rPr>
        <i/>
        <sz val="10"/>
        <color indexed="40"/>
        <rFont val="Arial"/>
        <family val="2"/>
      </rPr>
      <t>(nur nach Absprache)</t>
    </r>
  </si>
  <si>
    <r>
      <t xml:space="preserve">Pattisserieofen - 2 </t>
    </r>
    <r>
      <rPr>
        <i/>
        <sz val="10"/>
        <color indexed="40"/>
        <rFont val="Arial"/>
        <family val="2"/>
      </rPr>
      <t>(nur nach Absprache)</t>
    </r>
  </si>
  <si>
    <t>Vermerk: Die Schaltzeiten müssen vom Elektroplaner beim jeweiligen Hersteller angefragt werden.</t>
  </si>
  <si>
    <r>
      <t xml:space="preserve">Saunalandschaft   </t>
    </r>
    <r>
      <rPr>
        <i/>
        <sz val="10"/>
        <color indexed="40"/>
        <rFont val="Arial"/>
        <family val="2"/>
      </rPr>
      <t>(nur nach Absprache)</t>
    </r>
  </si>
  <si>
    <r>
      <t xml:space="preserve">Friteuse 1             </t>
    </r>
    <r>
      <rPr>
        <i/>
        <sz val="10"/>
        <color indexed="10"/>
        <rFont val="Arial"/>
        <family val="2"/>
      </rPr>
      <t>(sind nicht geeignet)</t>
    </r>
  </si>
  <si>
    <r>
      <t xml:space="preserve">Friteuse 2             </t>
    </r>
    <r>
      <rPr>
        <i/>
        <sz val="10"/>
        <color indexed="10"/>
        <rFont val="Arial"/>
        <family val="2"/>
      </rPr>
      <t>(sind nicht geeignet)</t>
    </r>
  </si>
  <si>
    <t>Einschaltzeiten</t>
  </si>
  <si>
    <t>Ausschaltzeiten</t>
  </si>
  <si>
    <t>Schaltungen</t>
  </si>
  <si>
    <t>Anzahl</t>
  </si>
  <si>
    <t>Stk.</t>
  </si>
  <si>
    <t>Projekt: Hotel xxx</t>
  </si>
  <si>
    <t>Energie ist optimierbar</t>
  </si>
  <si>
    <t>Sollwert:</t>
  </si>
  <si>
    <t>kW</t>
  </si>
  <si>
    <t>Meßperiodendauer:</t>
  </si>
  <si>
    <t>Schaltpausen:</t>
  </si>
  <si>
    <t>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</si>
</sst>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name val="MS Sans Serif"/>
    </font>
    <font>
      <b/>
      <sz val="10"/>
      <name val="MS Sans Serif"/>
    </font>
    <font>
      <sz val="10"/>
      <name val="Arial"/>
    </font>
    <font>
      <sz val="9"/>
      <name val="Arial"/>
    </font>
    <font>
      <b/>
      <sz val="12"/>
      <name val="Arial"/>
    </font>
    <font>
      <b/>
      <sz val="10"/>
      <name val="Arial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i/>
      <sz val="10"/>
      <color indexed="40"/>
      <name val="Arial"/>
      <family val="2"/>
    </font>
    <font>
      <b/>
      <i/>
      <sz val="10"/>
      <name val="Arial"/>
      <family val="2"/>
    </font>
    <font>
      <b/>
      <i/>
      <sz val="11"/>
      <color theme="3" tint="-0.249977111117893"/>
      <name val="Arial"/>
      <family val="2"/>
    </font>
    <font>
      <b/>
      <sz val="11"/>
      <color theme="3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Protection="1"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Protection="1"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Protection="1"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Protection="1">
      <protection locked="0"/>
    </xf>
    <xf numFmtId="0" fontId="7" fillId="2" borderId="9" xfId="0" applyFont="1" applyFill="1" applyBorder="1" applyAlignment="1" applyProtection="1">
      <alignment horizontal="center"/>
      <protection locked="0"/>
    </xf>
    <xf numFmtId="0" fontId="6" fillId="0" borderId="6" xfId="0" applyFont="1" applyBorder="1" applyProtection="1"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1" xfId="0" applyFont="1" applyFill="1" applyBorder="1" applyProtection="1"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Protection="1"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Alignment="1" applyProtection="1">
      <alignment horizontal="center"/>
      <protection locked="0"/>
    </xf>
    <xf numFmtId="0" fontId="6" fillId="2" borderId="14" xfId="0" applyFont="1" applyFill="1" applyBorder="1" applyAlignment="1" applyProtection="1">
      <alignment horizontal="center"/>
      <protection locked="0"/>
    </xf>
    <xf numFmtId="1" fontId="5" fillId="3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1" fontId="1" fillId="3" borderId="16" xfId="0" applyNumberFormat="1" applyFont="1" applyFill="1" applyBorder="1" applyAlignment="1" applyProtection="1">
      <protection locked="0"/>
    </xf>
    <xf numFmtId="1" fontId="1" fillId="0" borderId="2" xfId="0" applyNumberFormat="1" applyFont="1" applyBorder="1" applyAlignment="1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9" fillId="4" borderId="0" xfId="0" applyFont="1" applyFill="1" applyAlignment="1" applyProtection="1">
      <alignment horizontal="left"/>
    </xf>
    <xf numFmtId="0" fontId="4" fillId="4" borderId="0" xfId="0" applyFont="1" applyFill="1" applyProtection="1"/>
    <xf numFmtId="0" fontId="2" fillId="4" borderId="0" xfId="0" applyFont="1" applyFill="1" applyProtection="1"/>
    <xf numFmtId="0" fontId="2" fillId="0" borderId="0" xfId="0" applyFont="1" applyProtection="1"/>
    <xf numFmtId="0" fontId="10" fillId="5" borderId="0" xfId="0" applyFont="1" applyFill="1" applyAlignment="1" applyProtection="1">
      <alignment horizontal="left"/>
    </xf>
    <xf numFmtId="0" fontId="10" fillId="5" borderId="0" xfId="0" applyFont="1" applyFill="1" applyProtection="1"/>
    <xf numFmtId="0" fontId="6" fillId="5" borderId="0" xfId="0" applyFont="1" applyFill="1" applyProtection="1"/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6" fillId="0" borderId="0" xfId="0" quotePrefix="1" applyFont="1" applyAlignment="1" applyProtection="1">
      <alignment horizontal="left"/>
    </xf>
    <xf numFmtId="0" fontId="13" fillId="0" borderId="0" xfId="0" applyFont="1" applyProtection="1"/>
    <xf numFmtId="0" fontId="8" fillId="0" borderId="0" xfId="0" applyFont="1" applyProtection="1"/>
    <xf numFmtId="14" fontId="6" fillId="0" borderId="0" xfId="0" applyNumberFormat="1" applyFont="1" applyProtection="1"/>
    <xf numFmtId="0" fontId="7" fillId="0" borderId="0" xfId="0" applyFont="1" applyProtection="1"/>
    <xf numFmtId="0" fontId="6" fillId="2" borderId="16" xfId="0" applyFont="1" applyFill="1" applyBorder="1" applyAlignment="1" applyProtection="1">
      <alignment horizontal="left"/>
    </xf>
    <xf numFmtId="0" fontId="6" fillId="2" borderId="16" xfId="0" applyFont="1" applyFill="1" applyBorder="1" applyProtection="1"/>
    <xf numFmtId="0" fontId="6" fillId="6" borderId="16" xfId="0" applyFont="1" applyFill="1" applyBorder="1" applyProtection="1"/>
    <xf numFmtId="0" fontId="2" fillId="0" borderId="0" xfId="0" applyFont="1" applyAlignment="1" applyProtection="1">
      <alignment horizontal="left"/>
    </xf>
    <xf numFmtId="0" fontId="2" fillId="0" borderId="18" xfId="0" applyFont="1" applyBorder="1" applyAlignment="1" applyProtection="1">
      <alignment horizontal="left"/>
    </xf>
    <xf numFmtId="0" fontId="6" fillId="0" borderId="19" xfId="0" applyFont="1" applyBorder="1" applyProtection="1"/>
    <xf numFmtId="0" fontId="2" fillId="0" borderId="20" xfId="0" applyFont="1" applyBorder="1" applyProtection="1"/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22" xfId="0" applyFont="1" applyBorder="1" applyProtection="1"/>
    <xf numFmtId="0" fontId="2" fillId="0" borderId="23" xfId="0" applyFont="1" applyBorder="1" applyAlignment="1" applyProtection="1">
      <alignment horizontal="left"/>
    </xf>
    <xf numFmtId="0" fontId="6" fillId="0" borderId="0" xfId="0" applyFont="1" applyBorder="1" applyProtection="1"/>
    <xf numFmtId="0" fontId="2" fillId="0" borderId="24" xfId="0" applyFont="1" applyBorder="1" applyProtection="1"/>
    <xf numFmtId="0" fontId="2" fillId="0" borderId="5" xfId="0" applyFont="1" applyBorder="1" applyAlignment="1" applyProtection="1">
      <alignment horizontal="center" wrapText="1"/>
    </xf>
    <xf numFmtId="0" fontId="2" fillId="0" borderId="11" xfId="0" applyFont="1" applyBorder="1" applyProtection="1"/>
    <xf numFmtId="0" fontId="2" fillId="0" borderId="1" xfId="0" applyFont="1" applyBorder="1" applyAlignment="1" applyProtection="1">
      <alignment horizontal="left"/>
    </xf>
    <xf numFmtId="0" fontId="2" fillId="0" borderId="8" xfId="0" applyFont="1" applyBorder="1" applyProtection="1"/>
    <xf numFmtId="0" fontId="2" fillId="0" borderId="2" xfId="0" applyFont="1" applyBorder="1" applyAlignment="1" applyProtection="1">
      <alignment horizontal="center"/>
    </xf>
    <xf numFmtId="0" fontId="2" fillId="0" borderId="2" xfId="0" applyFont="1" applyBorder="1" applyProtection="1"/>
    <xf numFmtId="0" fontId="2" fillId="0" borderId="2" xfId="0" quotePrefix="1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26" xfId="0" applyFont="1" applyBorder="1" applyProtection="1"/>
    <xf numFmtId="0" fontId="2" fillId="0" borderId="13" xfId="0" applyFont="1" applyBorder="1" applyProtection="1"/>
    <xf numFmtId="0" fontId="2" fillId="0" borderId="14" xfId="0" applyFont="1" applyBorder="1" applyProtection="1"/>
    <xf numFmtId="0" fontId="2" fillId="0" borderId="27" xfId="0" applyFont="1" applyBorder="1" applyProtection="1"/>
    <xf numFmtId="164" fontId="6" fillId="2" borderId="28" xfId="0" applyNumberFormat="1" applyFont="1" applyFill="1" applyBorder="1" applyAlignment="1" applyProtection="1">
      <alignment horizontal="center"/>
    </xf>
    <xf numFmtId="2" fontId="6" fillId="0" borderId="29" xfId="0" applyNumberFormat="1" applyFont="1" applyBorder="1" applyProtection="1"/>
    <xf numFmtId="164" fontId="6" fillId="2" borderId="7" xfId="0" applyNumberFormat="1" applyFont="1" applyFill="1" applyBorder="1" applyAlignment="1" applyProtection="1">
      <alignment horizontal="center"/>
    </xf>
    <xf numFmtId="2" fontId="6" fillId="0" borderId="30" xfId="0" applyNumberFormat="1" applyFont="1" applyBorder="1" applyProtection="1"/>
    <xf numFmtId="164" fontId="6" fillId="2" borderId="31" xfId="0" applyNumberFormat="1" applyFont="1" applyFill="1" applyBorder="1" applyAlignment="1" applyProtection="1">
      <alignment horizontal="center"/>
    </xf>
    <xf numFmtId="2" fontId="6" fillId="0" borderId="32" xfId="0" applyNumberFormat="1" applyFont="1" applyBorder="1" applyProtection="1"/>
    <xf numFmtId="0" fontId="6" fillId="0" borderId="1" xfId="0" applyFont="1" applyBorder="1" applyAlignment="1" applyProtection="1">
      <alignment horizontal="left"/>
    </xf>
    <xf numFmtId="0" fontId="6" fillId="0" borderId="2" xfId="0" applyFont="1" applyBorder="1" applyProtection="1"/>
    <xf numFmtId="0" fontId="7" fillId="0" borderId="2" xfId="0" applyFont="1" applyBorder="1" applyProtection="1"/>
    <xf numFmtId="0" fontId="7" fillId="0" borderId="3" xfId="0" applyFont="1" applyBorder="1" applyProtection="1"/>
    <xf numFmtId="2" fontId="6" fillId="0" borderId="33" xfId="0" applyNumberFormat="1" applyFont="1" applyBorder="1" applyProtection="1"/>
    <xf numFmtId="0" fontId="7" fillId="0" borderId="4" xfId="0" applyFont="1" applyBorder="1" applyAlignment="1" applyProtection="1">
      <alignment horizontal="left"/>
    </xf>
    <xf numFmtId="0" fontId="7" fillId="0" borderId="5" xfId="0" applyFont="1" applyBorder="1" applyProtection="1"/>
    <xf numFmtId="2" fontId="7" fillId="7" borderId="5" xfId="0" applyNumberFormat="1" applyFont="1" applyFill="1" applyBorder="1" applyProtection="1"/>
    <xf numFmtId="0" fontId="7" fillId="0" borderId="6" xfId="0" applyFont="1" applyBorder="1" applyProtection="1"/>
    <xf numFmtId="2" fontId="7" fillId="8" borderId="16" xfId="0" applyNumberFormat="1" applyFont="1" applyFill="1" applyBorder="1" applyProtection="1"/>
    <xf numFmtId="2" fontId="7" fillId="0" borderId="5" xfId="0" applyNumberFormat="1" applyFont="1" applyBorder="1" applyProtection="1"/>
    <xf numFmtId="0" fontId="7" fillId="0" borderId="34" xfId="0" applyFont="1" applyBorder="1" applyProtection="1"/>
    <xf numFmtId="0" fontId="7" fillId="0" borderId="35" xfId="0" applyFont="1" applyBorder="1" applyProtection="1"/>
    <xf numFmtId="2" fontId="7" fillId="0" borderId="33" xfId="0" applyNumberFormat="1" applyFont="1" applyBorder="1" applyProtection="1"/>
    <xf numFmtId="0" fontId="6" fillId="0" borderId="12" xfId="0" applyFont="1" applyBorder="1" applyAlignment="1" applyProtection="1">
      <alignment horizontal="left"/>
    </xf>
    <xf numFmtId="0" fontId="6" fillId="0" borderId="13" xfId="0" applyFont="1" applyBorder="1" applyProtection="1"/>
    <xf numFmtId="2" fontId="6" fillId="0" borderId="13" xfId="0" applyNumberFormat="1" applyFont="1" applyBorder="1" applyProtection="1"/>
    <xf numFmtId="0" fontId="7" fillId="0" borderId="13" xfId="0" applyFont="1" applyBorder="1" applyProtection="1"/>
    <xf numFmtId="0" fontId="6" fillId="0" borderId="13" xfId="0" applyFont="1" applyBorder="1" applyAlignment="1" applyProtection="1">
      <alignment horizontal="left"/>
    </xf>
    <xf numFmtId="0" fontId="6" fillId="0" borderId="14" xfId="0" applyFont="1" applyBorder="1" applyProtection="1"/>
    <xf numFmtId="0" fontId="6" fillId="3" borderId="16" xfId="0" applyFont="1" applyFill="1" applyBorder="1" applyAlignment="1" applyProtection="1">
      <alignment horizontal="center"/>
    </xf>
    <xf numFmtId="0" fontId="6" fillId="3" borderId="36" xfId="0" applyFont="1" applyFill="1" applyBorder="1" applyAlignment="1" applyProtection="1">
      <alignment horizontal="center"/>
    </xf>
    <xf numFmtId="2" fontId="6" fillId="6" borderId="36" xfId="0" applyNumberFormat="1" applyFont="1" applyFill="1" applyBorder="1" applyProtection="1"/>
    <xf numFmtId="2" fontId="3" fillId="0" borderId="0" xfId="0" applyNumberFormat="1" applyFont="1" applyProtection="1"/>
    <xf numFmtId="0" fontId="2" fillId="0" borderId="0" xfId="0" quotePrefix="1" applyFont="1" applyAlignment="1" applyProtection="1">
      <alignment horizontal="left"/>
    </xf>
    <xf numFmtId="2" fontId="2" fillId="0" borderId="0" xfId="0" applyNumberFormat="1" applyFont="1" applyProtection="1"/>
    <xf numFmtId="0" fontId="15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6" fillId="3" borderId="37" xfId="0" applyFont="1" applyFill="1" applyBorder="1" applyAlignment="1" applyProtection="1">
      <alignment horizontal="left"/>
    </xf>
    <xf numFmtId="0" fontId="2" fillId="3" borderId="38" xfId="0" applyFont="1" applyFill="1" applyBorder="1" applyProtection="1"/>
    <xf numFmtId="2" fontId="2" fillId="0" borderId="1" xfId="0" applyNumberFormat="1" applyFont="1" applyBorder="1" applyAlignment="1" applyProtection="1">
      <alignment horizontal="left"/>
    </xf>
    <xf numFmtId="2" fontId="2" fillId="0" borderId="2" xfId="0" applyNumberFormat="1" applyFont="1" applyBorder="1" applyProtection="1"/>
    <xf numFmtId="0" fontId="0" fillId="0" borderId="2" xfId="0" applyBorder="1" applyProtection="1"/>
    <xf numFmtId="0" fontId="0" fillId="0" borderId="7" xfId="0" applyBorder="1" applyAlignment="1" applyProtection="1">
      <alignment horizontal="left"/>
    </xf>
    <xf numFmtId="0" fontId="0" fillId="0" borderId="39" xfId="0" applyBorder="1" applyProtection="1"/>
    <xf numFmtId="0" fontId="0" fillId="0" borderId="5" xfId="0" applyBorder="1" applyProtection="1"/>
    <xf numFmtId="0" fontId="0" fillId="0" borderId="4" xfId="0" applyBorder="1" applyAlignment="1" applyProtection="1">
      <alignment horizontal="left"/>
    </xf>
    <xf numFmtId="0" fontId="0" fillId="0" borderId="6" xfId="0" applyBorder="1" applyProtection="1"/>
    <xf numFmtId="0" fontId="0" fillId="0" borderId="12" xfId="0" applyBorder="1" applyAlignment="1" applyProtection="1">
      <alignment horizontal="left"/>
    </xf>
    <xf numFmtId="0" fontId="0" fillId="0" borderId="13" xfId="0" applyBorder="1" applyProtection="1"/>
    <xf numFmtId="0" fontId="2" fillId="0" borderId="40" xfId="0" applyFont="1" applyBorder="1" applyProtection="1"/>
    <xf numFmtId="0" fontId="2" fillId="0" borderId="41" xfId="0" applyFont="1" applyBorder="1" applyProtection="1"/>
    <xf numFmtId="2" fontId="2" fillId="0" borderId="22" xfId="0" applyNumberFormat="1" applyFont="1" applyBorder="1" applyProtection="1"/>
    <xf numFmtId="0" fontId="0" fillId="0" borderId="10" xfId="0" applyBorder="1" applyProtection="1"/>
    <xf numFmtId="0" fontId="0" fillId="0" borderId="11" xfId="0" applyBorder="1" applyProtection="1"/>
    <xf numFmtId="0" fontId="7" fillId="0" borderId="13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0" fontId="0" fillId="0" borderId="42" xfId="0" applyBorder="1" applyProtection="1"/>
    <xf numFmtId="1" fontId="5" fillId="6" borderId="2" xfId="0" applyNumberFormat="1" applyFont="1" applyFill="1" applyBorder="1" applyProtection="1"/>
    <xf numFmtId="1" fontId="1" fillId="0" borderId="34" xfId="0" applyNumberFormat="1" applyFont="1" applyBorder="1" applyProtection="1"/>
    <xf numFmtId="1" fontId="1" fillId="0" borderId="5" xfId="0" applyNumberFormat="1" applyFont="1" applyBorder="1" applyAlignment="1" applyProtection="1"/>
    <xf numFmtId="164" fontId="1" fillId="0" borderId="13" xfId="0" applyNumberFormat="1" applyFont="1" applyBorder="1" applyProtection="1"/>
    <xf numFmtId="0" fontId="14" fillId="9" borderId="0" xfId="0" applyFont="1" applyFill="1" applyAlignment="1" applyProtection="1">
      <alignment horizontal="center" vertical="top"/>
    </xf>
    <xf numFmtId="0" fontId="6" fillId="0" borderId="0" xfId="0" applyFont="1" applyAlignment="1" applyProtection="1">
      <alignment horizontal="right"/>
    </xf>
    <xf numFmtId="0" fontId="6" fillId="0" borderId="17" xfId="0" applyFont="1" applyBorder="1" applyAlignment="1" applyProtection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2</xdr:row>
      <xdr:rowOff>114300</xdr:rowOff>
    </xdr:from>
    <xdr:to>
      <xdr:col>8</xdr:col>
      <xdr:colOff>142875</xdr:colOff>
      <xdr:row>6</xdr:row>
      <xdr:rowOff>133350</xdr:rowOff>
    </xdr:to>
    <xdr:pic>
      <xdr:nvPicPr>
        <xdr:cNvPr id="1079" name="Grafik 2">
          <a:extLst>
            <a:ext uri="{FF2B5EF4-FFF2-40B4-BE49-F238E27FC236}">
              <a16:creationId xmlns:a16="http://schemas.microsoft.com/office/drawing/2014/main" id="{A21B0A42-4C06-4A5C-AC29-BE4D63C41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438150"/>
          <a:ext cx="22288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8"/>
  <sheetViews>
    <sheetView tabSelected="1" zoomScale="85" zoomScaleNormal="85" workbookViewId="0">
      <selection activeCell="K34" sqref="K34"/>
    </sheetView>
  </sheetViews>
  <sheetFormatPr baseColWidth="10" defaultRowHeight="12.75" x14ac:dyDescent="0.2"/>
  <cols>
    <col min="1" max="1" width="6.140625" style="1" customWidth="1"/>
    <col min="2" max="2" width="38" style="2" customWidth="1"/>
    <col min="3" max="3" width="8" style="2" bestFit="1" customWidth="1"/>
    <col min="4" max="4" width="7.42578125" style="2" bestFit="1" customWidth="1"/>
    <col min="5" max="5" width="14.28515625" style="2" customWidth="1"/>
    <col min="6" max="6" width="15" style="2" customWidth="1"/>
    <col min="7" max="7" width="14.28515625" style="2" customWidth="1"/>
    <col min="8" max="8" width="11.28515625" style="2" bestFit="1" customWidth="1"/>
    <col min="9" max="9" width="11.140625" style="2" customWidth="1"/>
    <col min="10" max="10" width="11.42578125" style="2"/>
    <col min="11" max="11" width="37.5703125" style="2" bestFit="1" customWidth="1"/>
    <col min="12" max="12" width="12.28515625" style="2" bestFit="1" customWidth="1"/>
    <col min="13" max="16384" width="11.42578125" style="2"/>
  </cols>
  <sheetData>
    <row r="1" spans="1:9" x14ac:dyDescent="0.2">
      <c r="A1" s="34"/>
      <c r="B1" s="35"/>
      <c r="C1" s="35"/>
      <c r="D1" s="35"/>
      <c r="E1" s="35"/>
      <c r="F1" s="35"/>
      <c r="G1" s="35"/>
      <c r="H1" s="35"/>
      <c r="I1" s="35"/>
    </row>
    <row r="2" spans="1:9" x14ac:dyDescent="0.2">
      <c r="A2" s="34"/>
      <c r="B2" s="35"/>
      <c r="C2" s="35"/>
      <c r="D2" s="35"/>
      <c r="E2" s="35"/>
      <c r="F2" s="35"/>
      <c r="G2" s="35"/>
      <c r="H2" s="35"/>
      <c r="I2" s="35"/>
    </row>
    <row r="3" spans="1:9" x14ac:dyDescent="0.2">
      <c r="A3" s="34" t="s">
        <v>0</v>
      </c>
      <c r="B3" s="35"/>
      <c r="C3" s="35"/>
      <c r="D3" s="35"/>
      <c r="E3" s="35"/>
      <c r="F3" s="35"/>
      <c r="G3" s="35"/>
      <c r="H3" s="35"/>
      <c r="I3" s="35"/>
    </row>
    <row r="4" spans="1:9" ht="15.75" x14ac:dyDescent="0.25">
      <c r="A4" s="36" t="s">
        <v>47</v>
      </c>
      <c r="B4" s="37"/>
      <c r="C4" s="37"/>
      <c r="D4" s="37"/>
      <c r="E4" s="38"/>
      <c r="F4" s="39"/>
      <c r="G4" s="39"/>
      <c r="H4" s="39"/>
      <c r="I4" s="35"/>
    </row>
    <row r="5" spans="1:9" ht="15" x14ac:dyDescent="0.2">
      <c r="A5" s="40" t="s">
        <v>64</v>
      </c>
      <c r="B5" s="41"/>
      <c r="C5" s="41"/>
      <c r="D5" s="41"/>
      <c r="E5" s="42"/>
      <c r="F5" s="43"/>
      <c r="G5" s="43"/>
      <c r="H5" s="43"/>
      <c r="I5" s="39"/>
    </row>
    <row r="6" spans="1:9" x14ac:dyDescent="0.2">
      <c r="A6" s="44"/>
      <c r="B6" s="43"/>
      <c r="C6" s="43"/>
      <c r="D6" s="43"/>
      <c r="E6" s="43"/>
      <c r="F6" s="43"/>
      <c r="G6" s="43"/>
      <c r="H6" s="43"/>
      <c r="I6" s="39"/>
    </row>
    <row r="7" spans="1:9" x14ac:dyDescent="0.2">
      <c r="A7" s="45" t="s">
        <v>15</v>
      </c>
      <c r="B7" s="43"/>
      <c r="C7" s="43"/>
      <c r="D7" s="43"/>
      <c r="E7" s="43"/>
      <c r="F7" s="46"/>
      <c r="G7" s="47"/>
      <c r="H7" s="35"/>
      <c r="I7" s="35"/>
    </row>
    <row r="8" spans="1:9" x14ac:dyDescent="0.2">
      <c r="A8" s="45" t="s">
        <v>65</v>
      </c>
      <c r="B8" s="43"/>
      <c r="C8" s="35"/>
      <c r="D8" s="35"/>
      <c r="E8" s="35"/>
      <c r="F8" s="46"/>
      <c r="G8" s="47"/>
      <c r="H8" s="35"/>
      <c r="I8" s="35"/>
    </row>
    <row r="9" spans="1:9" x14ac:dyDescent="0.2">
      <c r="A9" s="45" t="s">
        <v>16</v>
      </c>
      <c r="B9" s="48"/>
      <c r="C9" s="48"/>
      <c r="D9" s="43"/>
      <c r="E9" s="49"/>
      <c r="F9" s="43"/>
      <c r="G9" s="43"/>
      <c r="H9" s="43"/>
      <c r="I9" s="39"/>
    </row>
    <row r="10" spans="1:9" x14ac:dyDescent="0.2">
      <c r="A10" s="45" t="s">
        <v>17</v>
      </c>
      <c r="B10" s="50"/>
      <c r="C10" s="43"/>
      <c r="D10" s="43"/>
      <c r="E10" s="43"/>
      <c r="F10" s="43"/>
      <c r="G10" s="43"/>
      <c r="H10" s="43"/>
      <c r="I10" s="39"/>
    </row>
    <row r="11" spans="1:9" ht="13.5" thickBot="1" x14ac:dyDescent="0.25">
      <c r="A11" s="35"/>
      <c r="B11" s="35"/>
      <c r="C11" s="35"/>
      <c r="D11" s="35"/>
      <c r="E11" s="35"/>
      <c r="F11" s="35"/>
      <c r="G11" s="35"/>
      <c r="H11" s="43"/>
      <c r="I11" s="39"/>
    </row>
    <row r="12" spans="1:9" ht="13.5" thickBot="1" x14ac:dyDescent="0.25">
      <c r="A12" s="137" t="s">
        <v>66</v>
      </c>
      <c r="B12" s="138"/>
      <c r="C12" s="51">
        <v>0</v>
      </c>
      <c r="D12" s="49" t="s">
        <v>67</v>
      </c>
      <c r="E12" s="35"/>
      <c r="F12" s="43" t="s">
        <v>12</v>
      </c>
      <c r="G12" s="52"/>
      <c r="H12" s="43"/>
      <c r="I12" s="39"/>
    </row>
    <row r="13" spans="1:9" ht="13.5" thickBot="1" x14ac:dyDescent="0.25">
      <c r="A13" s="137" t="s">
        <v>68</v>
      </c>
      <c r="B13" s="137"/>
      <c r="C13" s="44">
        <v>900</v>
      </c>
      <c r="D13" s="44" t="s">
        <v>70</v>
      </c>
      <c r="E13" s="35"/>
      <c r="F13" s="43" t="s">
        <v>5</v>
      </c>
      <c r="G13" s="53"/>
      <c r="H13" s="43"/>
      <c r="I13" s="39"/>
    </row>
    <row r="14" spans="1:9" x14ac:dyDescent="0.2">
      <c r="A14" s="137" t="s">
        <v>69</v>
      </c>
      <c r="B14" s="137"/>
      <c r="C14" s="44">
        <v>20</v>
      </c>
      <c r="D14" s="44" t="s">
        <v>70</v>
      </c>
      <c r="E14" s="35"/>
      <c r="F14" s="35"/>
      <c r="G14" s="35"/>
      <c r="H14" s="43"/>
      <c r="I14" s="39"/>
    </row>
    <row r="15" spans="1:9" x14ac:dyDescent="0.2">
      <c r="A15" s="44"/>
      <c r="B15" s="43"/>
      <c r="C15" s="43"/>
      <c r="D15" s="43"/>
      <c r="E15" s="43"/>
      <c r="F15" s="35"/>
      <c r="G15" s="35"/>
      <c r="H15" s="43"/>
      <c r="I15" s="39"/>
    </row>
    <row r="16" spans="1:9" x14ac:dyDescent="0.2">
      <c r="A16" s="44" t="s">
        <v>52</v>
      </c>
      <c r="B16" s="43"/>
      <c r="C16" s="43"/>
      <c r="D16" s="43"/>
      <c r="E16" s="43"/>
      <c r="F16" s="43"/>
      <c r="G16" s="43"/>
      <c r="H16" s="43"/>
      <c r="I16" s="39"/>
    </row>
    <row r="17" spans="1:9" ht="13.5" thickBot="1" x14ac:dyDescent="0.25">
      <c r="A17" s="54"/>
      <c r="B17" s="39"/>
      <c r="C17" s="39"/>
      <c r="D17" s="39"/>
      <c r="E17" s="39"/>
      <c r="F17" s="39"/>
      <c r="G17" s="39"/>
      <c r="H17" s="39"/>
      <c r="I17" s="39"/>
    </row>
    <row r="18" spans="1:9" x14ac:dyDescent="0.2">
      <c r="A18" s="55" t="s">
        <v>1</v>
      </c>
      <c r="B18" s="56" t="s">
        <v>2</v>
      </c>
      <c r="C18" s="57" t="s">
        <v>3</v>
      </c>
      <c r="D18" s="57" t="s">
        <v>4</v>
      </c>
      <c r="E18" s="58" t="s">
        <v>59</v>
      </c>
      <c r="F18" s="58" t="s">
        <v>60</v>
      </c>
      <c r="G18" s="58" t="s">
        <v>60</v>
      </c>
      <c r="H18" s="59" t="s">
        <v>62</v>
      </c>
      <c r="I18" s="60" t="s">
        <v>5</v>
      </c>
    </row>
    <row r="19" spans="1:9" x14ac:dyDescent="0.2">
      <c r="A19" s="61"/>
      <c r="B19" s="62"/>
      <c r="C19" s="63"/>
      <c r="D19" s="63"/>
      <c r="E19" s="64" t="s">
        <v>50</v>
      </c>
      <c r="F19" s="64" t="s">
        <v>50</v>
      </c>
      <c r="G19" s="64" t="s">
        <v>51</v>
      </c>
      <c r="H19" s="64" t="s">
        <v>61</v>
      </c>
      <c r="I19" s="65"/>
    </row>
    <row r="20" spans="1:9" x14ac:dyDescent="0.2">
      <c r="A20" s="66"/>
      <c r="B20" s="67"/>
      <c r="C20" s="68" t="s">
        <v>6</v>
      </c>
      <c r="D20" s="69"/>
      <c r="E20" s="70" t="s">
        <v>45</v>
      </c>
      <c r="F20" s="70" t="s">
        <v>45</v>
      </c>
      <c r="G20" s="68" t="s">
        <v>45</v>
      </c>
      <c r="H20" s="71" t="s">
        <v>63</v>
      </c>
      <c r="I20" s="72" t="s">
        <v>67</v>
      </c>
    </row>
    <row r="21" spans="1:9" ht="13.5" thickBot="1" x14ac:dyDescent="0.25">
      <c r="A21" s="73"/>
      <c r="B21" s="74"/>
      <c r="C21" s="75"/>
      <c r="D21" s="75"/>
      <c r="E21" s="75"/>
      <c r="F21" s="75"/>
      <c r="G21" s="75"/>
      <c r="H21" s="76"/>
      <c r="I21" s="77"/>
    </row>
    <row r="22" spans="1:9" x14ac:dyDescent="0.2">
      <c r="A22" s="3">
        <v>1</v>
      </c>
      <c r="B22" s="4" t="s">
        <v>20</v>
      </c>
      <c r="C22" s="5">
        <v>10</v>
      </c>
      <c r="D22" s="6">
        <v>1</v>
      </c>
      <c r="E22" s="7">
        <v>360</v>
      </c>
      <c r="F22" s="7">
        <v>60</v>
      </c>
      <c r="G22" s="8">
        <v>90</v>
      </c>
      <c r="H22" s="78">
        <f>$C$13/(G22+$C$14+E22)</f>
        <v>1.9148936170212767</v>
      </c>
      <c r="I22" s="79">
        <f>($C$13/900)*H22*C22*(G22/$C$13)</f>
        <v>1.9148936170212769</v>
      </c>
    </row>
    <row r="23" spans="1:9" x14ac:dyDescent="0.2">
      <c r="A23" s="9">
        <v>2</v>
      </c>
      <c r="B23" s="10" t="s">
        <v>21</v>
      </c>
      <c r="C23" s="11">
        <v>10</v>
      </c>
      <c r="D23" s="12">
        <v>1</v>
      </c>
      <c r="E23" s="13">
        <v>360</v>
      </c>
      <c r="F23" s="13">
        <v>120</v>
      </c>
      <c r="G23" s="14">
        <v>90</v>
      </c>
      <c r="H23" s="80">
        <f t="shared" ref="H23:H51" si="0">$C$13/(G23+$C$14+E23)</f>
        <v>1.9148936170212767</v>
      </c>
      <c r="I23" s="81">
        <f>($C$13*(C13/900)/(E23+$C$14+G23))*C23*(G23/$C$13*(C13/900))</f>
        <v>1.9148936170212769</v>
      </c>
    </row>
    <row r="24" spans="1:9" x14ac:dyDescent="0.2">
      <c r="A24" s="9">
        <v>3</v>
      </c>
      <c r="B24" s="15" t="s">
        <v>28</v>
      </c>
      <c r="C24" s="16">
        <v>12</v>
      </c>
      <c r="D24" s="12">
        <v>2</v>
      </c>
      <c r="E24" s="13">
        <v>180</v>
      </c>
      <c r="F24" s="13">
        <v>120</v>
      </c>
      <c r="G24" s="14">
        <v>240</v>
      </c>
      <c r="H24" s="80">
        <f t="shared" si="0"/>
        <v>2.0454545454545454</v>
      </c>
      <c r="I24" s="81">
        <f t="shared" ref="I24:I45" si="1">($C$13/(E24+$C$14+G24))*C24*(G24/$C$13)</f>
        <v>6.5454545454545459</v>
      </c>
    </row>
    <row r="25" spans="1:9" x14ac:dyDescent="0.2">
      <c r="A25" s="17">
        <v>4</v>
      </c>
      <c r="B25" s="18" t="s">
        <v>36</v>
      </c>
      <c r="C25" s="11">
        <v>4</v>
      </c>
      <c r="D25" s="12">
        <v>2</v>
      </c>
      <c r="E25" s="13">
        <v>180</v>
      </c>
      <c r="F25" s="13">
        <v>120</v>
      </c>
      <c r="G25" s="14">
        <v>240</v>
      </c>
      <c r="H25" s="80">
        <f t="shared" si="0"/>
        <v>2.0454545454545454</v>
      </c>
      <c r="I25" s="81">
        <f t="shared" si="1"/>
        <v>2.1818181818181817</v>
      </c>
    </row>
    <row r="26" spans="1:9" x14ac:dyDescent="0.2">
      <c r="A26" s="9">
        <v>5</v>
      </c>
      <c r="B26" s="18" t="s">
        <v>37</v>
      </c>
      <c r="C26" s="11">
        <v>5</v>
      </c>
      <c r="D26" s="12">
        <v>3</v>
      </c>
      <c r="E26" s="13">
        <v>180</v>
      </c>
      <c r="F26" s="13">
        <v>120</v>
      </c>
      <c r="G26" s="14">
        <v>240</v>
      </c>
      <c r="H26" s="80">
        <f t="shared" si="0"/>
        <v>2.0454545454545454</v>
      </c>
      <c r="I26" s="81">
        <f t="shared" si="1"/>
        <v>2.7272727272727271</v>
      </c>
    </row>
    <row r="27" spans="1:9" x14ac:dyDescent="0.2">
      <c r="A27" s="9">
        <v>6</v>
      </c>
      <c r="B27" s="18" t="s">
        <v>32</v>
      </c>
      <c r="C27" s="11">
        <v>12</v>
      </c>
      <c r="D27" s="12">
        <v>4</v>
      </c>
      <c r="E27" s="13">
        <v>240</v>
      </c>
      <c r="F27" s="13">
        <v>120</v>
      </c>
      <c r="G27" s="14">
        <v>240</v>
      </c>
      <c r="H27" s="80">
        <f t="shared" si="0"/>
        <v>1.8</v>
      </c>
      <c r="I27" s="81">
        <f t="shared" si="1"/>
        <v>5.7600000000000007</v>
      </c>
    </row>
    <row r="28" spans="1:9" x14ac:dyDescent="0.2">
      <c r="A28" s="3">
        <v>7</v>
      </c>
      <c r="B28" s="18" t="s">
        <v>31</v>
      </c>
      <c r="C28" s="11">
        <v>23</v>
      </c>
      <c r="D28" s="12">
        <v>4</v>
      </c>
      <c r="E28" s="13">
        <v>240</v>
      </c>
      <c r="F28" s="13">
        <v>120</v>
      </c>
      <c r="G28" s="14">
        <v>240</v>
      </c>
      <c r="H28" s="80">
        <f t="shared" si="0"/>
        <v>1.8</v>
      </c>
      <c r="I28" s="81">
        <f t="shared" si="1"/>
        <v>11.04</v>
      </c>
    </row>
    <row r="29" spans="1:9" x14ac:dyDescent="0.2">
      <c r="A29" s="3">
        <v>8</v>
      </c>
      <c r="B29" s="18" t="s">
        <v>30</v>
      </c>
      <c r="C29" s="11">
        <v>68</v>
      </c>
      <c r="D29" s="12">
        <v>5</v>
      </c>
      <c r="E29" s="13">
        <v>240</v>
      </c>
      <c r="F29" s="13">
        <v>120</v>
      </c>
      <c r="G29" s="14">
        <v>240</v>
      </c>
      <c r="H29" s="80">
        <f t="shared" si="0"/>
        <v>1.8</v>
      </c>
      <c r="I29" s="81">
        <f t="shared" si="1"/>
        <v>32.64</v>
      </c>
    </row>
    <row r="30" spans="1:9" x14ac:dyDescent="0.2">
      <c r="A30" s="9">
        <v>9</v>
      </c>
      <c r="B30" s="18" t="s">
        <v>38</v>
      </c>
      <c r="C30" s="11">
        <v>41</v>
      </c>
      <c r="D30" s="12">
        <v>6</v>
      </c>
      <c r="E30" s="13">
        <v>240</v>
      </c>
      <c r="F30" s="13">
        <v>120</v>
      </c>
      <c r="G30" s="14">
        <v>240</v>
      </c>
      <c r="H30" s="80">
        <f t="shared" si="0"/>
        <v>1.8</v>
      </c>
      <c r="I30" s="81">
        <f t="shared" si="1"/>
        <v>19.68</v>
      </c>
    </row>
    <row r="31" spans="1:9" x14ac:dyDescent="0.2">
      <c r="A31" s="9">
        <v>10</v>
      </c>
      <c r="B31" s="18" t="s">
        <v>39</v>
      </c>
      <c r="C31" s="11">
        <v>41</v>
      </c>
      <c r="D31" s="12">
        <v>6</v>
      </c>
      <c r="E31" s="13">
        <v>240</v>
      </c>
      <c r="F31" s="13">
        <v>120</v>
      </c>
      <c r="G31" s="14">
        <v>240</v>
      </c>
      <c r="H31" s="80">
        <f t="shared" si="0"/>
        <v>1.8</v>
      </c>
      <c r="I31" s="81">
        <f t="shared" si="1"/>
        <v>19.68</v>
      </c>
    </row>
    <row r="32" spans="1:9" x14ac:dyDescent="0.2">
      <c r="A32" s="9">
        <v>11</v>
      </c>
      <c r="B32" s="18" t="s">
        <v>33</v>
      </c>
      <c r="C32" s="11">
        <v>52</v>
      </c>
      <c r="D32" s="12">
        <v>7</v>
      </c>
      <c r="E32" s="13">
        <v>180</v>
      </c>
      <c r="F32" s="13">
        <v>120</v>
      </c>
      <c r="G32" s="14">
        <v>180</v>
      </c>
      <c r="H32" s="80">
        <f t="shared" si="0"/>
        <v>2.3684210526315788</v>
      </c>
      <c r="I32" s="81">
        <f t="shared" si="1"/>
        <v>24.631578947368421</v>
      </c>
    </row>
    <row r="33" spans="1:9" x14ac:dyDescent="0.2">
      <c r="A33" s="9">
        <v>12</v>
      </c>
      <c r="B33" s="15" t="s">
        <v>29</v>
      </c>
      <c r="C33" s="19">
        <v>12</v>
      </c>
      <c r="D33" s="12">
        <v>8</v>
      </c>
      <c r="E33" s="13">
        <v>180</v>
      </c>
      <c r="F33" s="13">
        <v>120</v>
      </c>
      <c r="G33" s="14">
        <v>180</v>
      </c>
      <c r="H33" s="80">
        <f t="shared" si="0"/>
        <v>2.3684210526315788</v>
      </c>
      <c r="I33" s="81">
        <f t="shared" si="1"/>
        <v>5.6842105263157894</v>
      </c>
    </row>
    <row r="34" spans="1:9" x14ac:dyDescent="0.2">
      <c r="A34" s="9">
        <v>13</v>
      </c>
      <c r="B34" s="20" t="s">
        <v>22</v>
      </c>
      <c r="C34" s="16">
        <v>12</v>
      </c>
      <c r="D34" s="12">
        <v>8</v>
      </c>
      <c r="E34" s="13">
        <v>180</v>
      </c>
      <c r="F34" s="13">
        <v>60</v>
      </c>
      <c r="G34" s="14">
        <v>120</v>
      </c>
      <c r="H34" s="80">
        <f t="shared" si="0"/>
        <v>2.8125</v>
      </c>
      <c r="I34" s="81">
        <f t="shared" si="1"/>
        <v>4.5</v>
      </c>
    </row>
    <row r="35" spans="1:9" x14ac:dyDescent="0.2">
      <c r="A35" s="9">
        <v>14</v>
      </c>
      <c r="B35" s="18" t="s">
        <v>25</v>
      </c>
      <c r="C35" s="11">
        <v>14</v>
      </c>
      <c r="D35" s="12">
        <v>9</v>
      </c>
      <c r="E35" s="13">
        <v>180</v>
      </c>
      <c r="F35" s="13">
        <v>60</v>
      </c>
      <c r="G35" s="14">
        <v>90</v>
      </c>
      <c r="H35" s="80">
        <f t="shared" si="0"/>
        <v>3.103448275862069</v>
      </c>
      <c r="I35" s="81">
        <f t="shared" si="1"/>
        <v>4.3448275862068968</v>
      </c>
    </row>
    <row r="36" spans="1:9" x14ac:dyDescent="0.2">
      <c r="A36" s="9">
        <v>15</v>
      </c>
      <c r="B36" s="10" t="s">
        <v>26</v>
      </c>
      <c r="C36" s="11">
        <v>27</v>
      </c>
      <c r="D36" s="12">
        <v>9</v>
      </c>
      <c r="E36" s="13">
        <v>180</v>
      </c>
      <c r="F36" s="13">
        <v>60</v>
      </c>
      <c r="G36" s="14">
        <v>90</v>
      </c>
      <c r="H36" s="80">
        <f t="shared" si="0"/>
        <v>3.103448275862069</v>
      </c>
      <c r="I36" s="81">
        <f t="shared" si="1"/>
        <v>8.3793103448275854</v>
      </c>
    </row>
    <row r="37" spans="1:9" x14ac:dyDescent="0.2">
      <c r="A37" s="9">
        <v>16</v>
      </c>
      <c r="B37" s="10" t="s">
        <v>27</v>
      </c>
      <c r="C37" s="11">
        <v>14</v>
      </c>
      <c r="D37" s="12">
        <v>10</v>
      </c>
      <c r="E37" s="13">
        <v>180</v>
      </c>
      <c r="F37" s="13">
        <v>60</v>
      </c>
      <c r="G37" s="14">
        <v>120</v>
      </c>
      <c r="H37" s="80">
        <f t="shared" si="0"/>
        <v>2.8125</v>
      </c>
      <c r="I37" s="81">
        <f t="shared" si="1"/>
        <v>5.25</v>
      </c>
    </row>
    <row r="38" spans="1:9" x14ac:dyDescent="0.2">
      <c r="A38" s="9">
        <v>17</v>
      </c>
      <c r="B38" s="18" t="s">
        <v>34</v>
      </c>
      <c r="C38" s="11">
        <v>10</v>
      </c>
      <c r="D38" s="12">
        <v>10</v>
      </c>
      <c r="E38" s="13">
        <v>180</v>
      </c>
      <c r="F38" s="13">
        <v>60</v>
      </c>
      <c r="G38" s="14">
        <v>120</v>
      </c>
      <c r="H38" s="80">
        <f t="shared" si="0"/>
        <v>2.8125</v>
      </c>
      <c r="I38" s="81">
        <f t="shared" si="1"/>
        <v>3.75</v>
      </c>
    </row>
    <row r="39" spans="1:9" x14ac:dyDescent="0.2">
      <c r="A39" s="9">
        <v>18</v>
      </c>
      <c r="B39" s="21" t="s">
        <v>19</v>
      </c>
      <c r="C39" s="11">
        <v>9</v>
      </c>
      <c r="D39" s="12">
        <v>11</v>
      </c>
      <c r="E39" s="13">
        <v>240</v>
      </c>
      <c r="F39" s="13">
        <v>60</v>
      </c>
      <c r="G39" s="14">
        <v>90</v>
      </c>
      <c r="H39" s="80">
        <f t="shared" si="0"/>
        <v>2.5714285714285716</v>
      </c>
      <c r="I39" s="81">
        <f t="shared" si="1"/>
        <v>2.3142857142857145</v>
      </c>
    </row>
    <row r="40" spans="1:9" x14ac:dyDescent="0.2">
      <c r="A40" s="9">
        <v>19</v>
      </c>
      <c r="B40" s="18" t="s">
        <v>35</v>
      </c>
      <c r="C40" s="11">
        <v>5</v>
      </c>
      <c r="D40" s="12">
        <v>11</v>
      </c>
      <c r="E40" s="13">
        <v>240</v>
      </c>
      <c r="F40" s="13">
        <v>60</v>
      </c>
      <c r="G40" s="14">
        <v>90</v>
      </c>
      <c r="H40" s="80">
        <f t="shared" si="0"/>
        <v>2.5714285714285716</v>
      </c>
      <c r="I40" s="81">
        <f t="shared" si="1"/>
        <v>1.2857142857142858</v>
      </c>
    </row>
    <row r="41" spans="1:9" x14ac:dyDescent="0.2">
      <c r="A41" s="9">
        <v>20</v>
      </c>
      <c r="B41" s="20" t="s">
        <v>18</v>
      </c>
      <c r="C41" s="11">
        <v>18</v>
      </c>
      <c r="D41" s="12">
        <v>12</v>
      </c>
      <c r="E41" s="13">
        <v>240</v>
      </c>
      <c r="F41" s="13">
        <v>60</v>
      </c>
      <c r="G41" s="14">
        <v>90</v>
      </c>
      <c r="H41" s="80">
        <f t="shared" si="0"/>
        <v>2.5714285714285716</v>
      </c>
      <c r="I41" s="81">
        <f t="shared" si="1"/>
        <v>4.628571428571429</v>
      </c>
    </row>
    <row r="42" spans="1:9" x14ac:dyDescent="0.2">
      <c r="A42" s="9">
        <v>21</v>
      </c>
      <c r="B42" s="18" t="s">
        <v>40</v>
      </c>
      <c r="C42" s="11">
        <v>18</v>
      </c>
      <c r="D42" s="12">
        <v>12</v>
      </c>
      <c r="E42" s="13">
        <v>240</v>
      </c>
      <c r="F42" s="13">
        <v>60</v>
      </c>
      <c r="G42" s="14">
        <v>90</v>
      </c>
      <c r="H42" s="80">
        <f t="shared" si="0"/>
        <v>2.5714285714285716</v>
      </c>
      <c r="I42" s="81">
        <f t="shared" si="1"/>
        <v>4.628571428571429</v>
      </c>
    </row>
    <row r="43" spans="1:9" x14ac:dyDescent="0.2">
      <c r="A43" s="9">
        <v>22</v>
      </c>
      <c r="B43" s="18" t="s">
        <v>23</v>
      </c>
      <c r="C43" s="5">
        <v>10</v>
      </c>
      <c r="D43" s="6">
        <v>13</v>
      </c>
      <c r="E43" s="13">
        <v>240</v>
      </c>
      <c r="F43" s="13">
        <v>30</v>
      </c>
      <c r="G43" s="14">
        <v>60</v>
      </c>
      <c r="H43" s="80">
        <f t="shared" si="0"/>
        <v>2.8125</v>
      </c>
      <c r="I43" s="81">
        <f t="shared" si="1"/>
        <v>1.875</v>
      </c>
    </row>
    <row r="44" spans="1:9" x14ac:dyDescent="0.2">
      <c r="A44" s="9">
        <v>23</v>
      </c>
      <c r="B44" s="18" t="s">
        <v>24</v>
      </c>
      <c r="C44" s="11">
        <v>32.700000000000003</v>
      </c>
      <c r="D44" s="12">
        <v>13</v>
      </c>
      <c r="E44" s="13">
        <v>240</v>
      </c>
      <c r="F44" s="13">
        <v>30</v>
      </c>
      <c r="G44" s="14">
        <v>60</v>
      </c>
      <c r="H44" s="80">
        <f t="shared" si="0"/>
        <v>2.8125</v>
      </c>
      <c r="I44" s="81">
        <f t="shared" si="1"/>
        <v>6.1312500000000005</v>
      </c>
    </row>
    <row r="45" spans="1:9" x14ac:dyDescent="0.2">
      <c r="A45" s="9">
        <v>24</v>
      </c>
      <c r="B45" s="18" t="s">
        <v>46</v>
      </c>
      <c r="C45" s="5">
        <v>6</v>
      </c>
      <c r="D45" s="12">
        <v>14</v>
      </c>
      <c r="E45" s="13">
        <v>240</v>
      </c>
      <c r="F45" s="13">
        <v>20</v>
      </c>
      <c r="G45" s="14">
        <v>40</v>
      </c>
      <c r="H45" s="80">
        <f t="shared" si="0"/>
        <v>3</v>
      </c>
      <c r="I45" s="81">
        <f t="shared" si="1"/>
        <v>0.8</v>
      </c>
    </row>
    <row r="46" spans="1:9" x14ac:dyDescent="0.2">
      <c r="A46" s="9">
        <v>25</v>
      </c>
      <c r="B46" s="18"/>
      <c r="C46" s="11"/>
      <c r="D46" s="12"/>
      <c r="E46" s="13"/>
      <c r="F46" s="13"/>
      <c r="G46" s="14"/>
      <c r="H46" s="80"/>
      <c r="I46" s="81"/>
    </row>
    <row r="47" spans="1:9" x14ac:dyDescent="0.2">
      <c r="A47" s="9">
        <v>26</v>
      </c>
      <c r="B47" s="18"/>
      <c r="C47" s="11"/>
      <c r="D47" s="12"/>
      <c r="E47" s="13"/>
      <c r="F47" s="13"/>
      <c r="G47" s="14"/>
      <c r="H47" s="80"/>
      <c r="I47" s="81"/>
    </row>
    <row r="48" spans="1:9" x14ac:dyDescent="0.2">
      <c r="A48" s="9">
        <v>27</v>
      </c>
      <c r="B48" s="18"/>
      <c r="C48" s="11"/>
      <c r="D48" s="12"/>
      <c r="E48" s="13"/>
      <c r="F48" s="13"/>
      <c r="G48" s="14"/>
      <c r="H48" s="80"/>
      <c r="I48" s="81"/>
    </row>
    <row r="49" spans="1:9" x14ac:dyDescent="0.2">
      <c r="A49" s="9">
        <v>28</v>
      </c>
      <c r="B49" s="18" t="s">
        <v>53</v>
      </c>
      <c r="C49" s="11">
        <v>6</v>
      </c>
      <c r="D49" s="12"/>
      <c r="E49" s="13">
        <v>180</v>
      </c>
      <c r="F49" s="13">
        <v>20</v>
      </c>
      <c r="G49" s="14">
        <v>40</v>
      </c>
      <c r="H49" s="80">
        <f t="shared" si="0"/>
        <v>3.75</v>
      </c>
      <c r="I49" s="81">
        <f>($C$13/(E49+$C$14+G49))*C49*(G49/$C$13)</f>
        <v>1</v>
      </c>
    </row>
    <row r="50" spans="1:9" x14ac:dyDescent="0.2">
      <c r="A50" s="9">
        <v>29</v>
      </c>
      <c r="B50" s="18" t="s">
        <v>54</v>
      </c>
      <c r="C50" s="11">
        <v>6</v>
      </c>
      <c r="D50" s="12"/>
      <c r="E50" s="13">
        <v>180</v>
      </c>
      <c r="F50" s="13">
        <v>20</v>
      </c>
      <c r="G50" s="14">
        <v>40</v>
      </c>
      <c r="H50" s="80">
        <f t="shared" si="0"/>
        <v>3.75</v>
      </c>
      <c r="I50" s="81">
        <f>($C$13/(E50+$C$14+G50))*C50*(G50/$C$13)</f>
        <v>1</v>
      </c>
    </row>
    <row r="51" spans="1:9" x14ac:dyDescent="0.2">
      <c r="A51" s="9">
        <v>30</v>
      </c>
      <c r="B51" s="22" t="s">
        <v>56</v>
      </c>
      <c r="C51" s="11">
        <v>48</v>
      </c>
      <c r="D51" s="12"/>
      <c r="E51" s="13">
        <v>180</v>
      </c>
      <c r="F51" s="13">
        <v>30</v>
      </c>
      <c r="G51" s="14">
        <v>60</v>
      </c>
      <c r="H51" s="80">
        <f t="shared" si="0"/>
        <v>3.4615384615384617</v>
      </c>
      <c r="I51" s="81">
        <f>($C$13/(E51+$C$14+G51))*C51*(G51/$C$13)</f>
        <v>11.076923076923077</v>
      </c>
    </row>
    <row r="52" spans="1:9" x14ac:dyDescent="0.2">
      <c r="A52" s="9">
        <v>31</v>
      </c>
      <c r="B52" s="10" t="s">
        <v>57</v>
      </c>
      <c r="C52" s="11"/>
      <c r="D52" s="12"/>
      <c r="E52" s="13"/>
      <c r="F52" s="13"/>
      <c r="G52" s="14"/>
      <c r="H52" s="80"/>
      <c r="I52" s="81"/>
    </row>
    <row r="53" spans="1:9" ht="13.5" thickBot="1" x14ac:dyDescent="0.25">
      <c r="A53" s="23">
        <v>32</v>
      </c>
      <c r="B53" s="24" t="s">
        <v>58</v>
      </c>
      <c r="C53" s="25"/>
      <c r="D53" s="26"/>
      <c r="E53" s="27"/>
      <c r="F53" s="27"/>
      <c r="G53" s="28"/>
      <c r="H53" s="82"/>
      <c r="I53" s="83"/>
    </row>
    <row r="54" spans="1:9" ht="13.5" thickBot="1" x14ac:dyDescent="0.25">
      <c r="A54" s="84"/>
      <c r="B54" s="85"/>
      <c r="C54" s="86"/>
      <c r="D54" s="86"/>
      <c r="E54" s="86"/>
      <c r="F54" s="86"/>
      <c r="G54" s="86"/>
      <c r="H54" s="87"/>
      <c r="I54" s="88"/>
    </row>
    <row r="55" spans="1:9" ht="13.5" thickBot="1" x14ac:dyDescent="0.25">
      <c r="A55" s="89" t="s">
        <v>10</v>
      </c>
      <c r="B55" s="90"/>
      <c r="C55" s="91">
        <f>SUM(C22:C53)</f>
        <v>525.70000000000005</v>
      </c>
      <c r="D55" s="90"/>
      <c r="E55" s="90" t="s">
        <v>11</v>
      </c>
      <c r="F55" s="90"/>
      <c r="G55" s="90"/>
      <c r="H55" s="92"/>
      <c r="I55" s="93">
        <f>SUM(I21:I53)</f>
        <v>195.36457602737261</v>
      </c>
    </row>
    <row r="56" spans="1:9" ht="13.5" thickBot="1" x14ac:dyDescent="0.25">
      <c r="A56" s="89"/>
      <c r="B56" s="90"/>
      <c r="C56" s="94"/>
      <c r="D56" s="90"/>
      <c r="E56" s="90"/>
      <c r="F56" s="90"/>
      <c r="G56" s="95"/>
      <c r="H56" s="96"/>
      <c r="I56" s="97"/>
    </row>
    <row r="57" spans="1:9" ht="13.5" thickBot="1" x14ac:dyDescent="0.25">
      <c r="A57" s="98" t="s">
        <v>7</v>
      </c>
      <c r="B57" s="99"/>
      <c r="C57" s="100">
        <f>SUM(I18:I53)</f>
        <v>195.36457602737261</v>
      </c>
      <c r="D57" s="101"/>
      <c r="E57" s="102" t="s">
        <v>9</v>
      </c>
      <c r="F57" s="103"/>
      <c r="G57" s="104">
        <v>0.65</v>
      </c>
      <c r="H57" s="105"/>
      <c r="I57" s="106">
        <f>C57*G57</f>
        <v>126.9869744177922</v>
      </c>
    </row>
    <row r="58" spans="1:9" x14ac:dyDescent="0.2">
      <c r="A58" s="54"/>
      <c r="B58" s="39"/>
      <c r="C58" s="107"/>
      <c r="D58" s="108"/>
      <c r="E58" s="39"/>
      <c r="F58" s="39"/>
      <c r="G58" s="39"/>
      <c r="H58" s="39"/>
      <c r="I58" s="109"/>
    </row>
    <row r="59" spans="1:9" x14ac:dyDescent="0.2">
      <c r="A59" s="54"/>
      <c r="B59" s="39"/>
      <c r="C59" s="107"/>
      <c r="D59" s="108"/>
      <c r="E59" s="39"/>
      <c r="F59" s="39"/>
      <c r="G59" s="39"/>
      <c r="H59" s="39"/>
      <c r="I59" s="109"/>
    </row>
    <row r="60" spans="1:9" x14ac:dyDescent="0.2">
      <c r="A60" s="54"/>
      <c r="B60" s="39"/>
      <c r="C60" s="107"/>
      <c r="D60" s="108"/>
      <c r="E60" s="39"/>
      <c r="F60" s="39"/>
      <c r="G60" s="39"/>
      <c r="H60" s="39"/>
      <c r="I60" s="109"/>
    </row>
    <row r="61" spans="1:9" ht="14.25" x14ac:dyDescent="0.2">
      <c r="A61" s="136" t="s">
        <v>55</v>
      </c>
      <c r="B61" s="136"/>
      <c r="C61" s="136"/>
      <c r="D61" s="136"/>
      <c r="E61" s="136"/>
      <c r="F61" s="136"/>
      <c r="G61" s="136"/>
      <c r="H61" s="136"/>
      <c r="I61" s="136"/>
    </row>
    <row r="62" spans="1:9" ht="15" x14ac:dyDescent="0.25">
      <c r="A62" s="110"/>
      <c r="B62" s="39"/>
      <c r="C62" s="107"/>
      <c r="D62" s="108"/>
      <c r="E62" s="39"/>
      <c r="F62" s="39"/>
      <c r="G62" s="39"/>
      <c r="H62" s="39"/>
      <c r="I62" s="109"/>
    </row>
    <row r="63" spans="1:9" x14ac:dyDescent="0.2">
      <c r="A63" s="54"/>
      <c r="B63" s="39"/>
      <c r="C63" s="107"/>
      <c r="D63" s="108"/>
      <c r="E63" s="39"/>
      <c r="F63" s="39"/>
      <c r="G63" s="39"/>
      <c r="H63" s="39"/>
      <c r="I63" s="109"/>
    </row>
    <row r="64" spans="1:9" ht="13.5" thickBot="1" x14ac:dyDescent="0.25">
      <c r="A64" s="54"/>
      <c r="B64" s="39"/>
      <c r="C64" s="39"/>
      <c r="D64" s="39"/>
      <c r="E64" s="39"/>
      <c r="F64" s="111" t="s">
        <v>48</v>
      </c>
      <c r="G64" s="35"/>
      <c r="H64" s="35"/>
      <c r="I64" s="35"/>
    </row>
    <row r="65" spans="1:9" ht="13.5" thickBot="1" x14ac:dyDescent="0.25">
      <c r="A65" s="112" t="s">
        <v>43</v>
      </c>
      <c r="B65" s="113"/>
      <c r="C65" s="113"/>
      <c r="D65" s="113"/>
      <c r="E65" s="113"/>
      <c r="F65" s="29">
        <v>30</v>
      </c>
      <c r="G65" s="124"/>
      <c r="H65" s="125"/>
      <c r="I65" s="126"/>
    </row>
    <row r="66" spans="1:9" x14ac:dyDescent="0.2">
      <c r="A66" s="114" t="s">
        <v>44</v>
      </c>
      <c r="B66" s="115"/>
      <c r="C66" s="116"/>
      <c r="D66" s="116"/>
      <c r="E66" s="116"/>
      <c r="F66" s="132">
        <f>I57*F65</f>
        <v>3809.6092325337659</v>
      </c>
      <c r="G66" s="119"/>
      <c r="H66" s="121"/>
      <c r="I66" s="65"/>
    </row>
    <row r="67" spans="1:9" ht="13.5" thickBot="1" x14ac:dyDescent="0.25">
      <c r="A67" s="117"/>
      <c r="B67" s="118"/>
      <c r="C67" s="119"/>
      <c r="D67" s="119"/>
      <c r="E67" s="119"/>
      <c r="F67" s="133"/>
      <c r="G67" s="119"/>
      <c r="H67" s="121"/>
      <c r="I67" s="65"/>
    </row>
    <row r="68" spans="1:9" ht="13.5" thickBot="1" x14ac:dyDescent="0.25">
      <c r="A68" s="120" t="s">
        <v>8</v>
      </c>
      <c r="B68" s="119"/>
      <c r="C68" s="119"/>
      <c r="D68" s="119"/>
      <c r="E68" s="121"/>
      <c r="F68" s="30">
        <v>15000</v>
      </c>
      <c r="G68" s="118"/>
      <c r="H68" s="127"/>
      <c r="I68" s="128"/>
    </row>
    <row r="69" spans="1:9" ht="13.5" thickBot="1" x14ac:dyDescent="0.25">
      <c r="A69" s="120" t="s">
        <v>14</v>
      </c>
      <c r="B69" s="119"/>
      <c r="C69" s="119"/>
      <c r="D69" s="119"/>
      <c r="E69" s="121"/>
      <c r="F69" s="31">
        <v>26000</v>
      </c>
      <c r="G69" s="118"/>
      <c r="H69" s="127"/>
      <c r="I69" s="128"/>
    </row>
    <row r="70" spans="1:9" x14ac:dyDescent="0.2">
      <c r="A70" s="89" t="s">
        <v>41</v>
      </c>
      <c r="B70" s="119"/>
      <c r="C70" s="119"/>
      <c r="D70" s="119"/>
      <c r="E70" s="119"/>
      <c r="F70" s="32">
        <f>SUM(F68:F69)</f>
        <v>41000</v>
      </c>
      <c r="G70" s="119"/>
      <c r="H70" s="121"/>
      <c r="I70" s="128"/>
    </row>
    <row r="71" spans="1:9" x14ac:dyDescent="0.2">
      <c r="A71" s="120" t="s">
        <v>49</v>
      </c>
      <c r="B71" s="119"/>
      <c r="C71" s="119"/>
      <c r="D71" s="119"/>
      <c r="E71" s="119"/>
      <c r="F71" s="134">
        <f>F66*3</f>
        <v>11428.827697601297</v>
      </c>
      <c r="G71" s="119"/>
      <c r="H71" s="121"/>
      <c r="I71" s="128"/>
    </row>
    <row r="72" spans="1:9" ht="13.5" thickBot="1" x14ac:dyDescent="0.25">
      <c r="A72" s="122" t="s">
        <v>13</v>
      </c>
      <c r="B72" s="123"/>
      <c r="C72" s="123"/>
      <c r="D72" s="123"/>
      <c r="E72" s="123"/>
      <c r="F72" s="135">
        <f>F70/F71</f>
        <v>3.5874195573536518</v>
      </c>
      <c r="G72" s="129" t="s">
        <v>42</v>
      </c>
      <c r="H72" s="130"/>
      <c r="I72" s="131"/>
    </row>
    <row r="76" spans="1:9" x14ac:dyDescent="0.2">
      <c r="G76" s="1"/>
      <c r="H76" s="1"/>
    </row>
    <row r="95" spans="11:11" x14ac:dyDescent="0.2">
      <c r="K95" s="33"/>
    </row>
    <row r="98" spans="11:11" x14ac:dyDescent="0.2">
      <c r="K98" s="33"/>
    </row>
  </sheetData>
  <sheetProtection password="CC17" sheet="1"/>
  <mergeCells count="4">
    <mergeCell ref="A61:I61"/>
    <mergeCell ref="A12:B12"/>
    <mergeCell ref="A13:B13"/>
    <mergeCell ref="A14:B14"/>
  </mergeCells>
  <phoneticPr fontId="0" type="noConversion"/>
  <pageMargins left="0.39370078740157483" right="0.31496062992125984" top="0.86614173228346458" bottom="0.39370078740157483" header="0.51181102362204722" footer="0.51181102362204722"/>
  <pageSetup paperSize="9" scale="78" orientation="portrait" r:id="rId1"/>
  <headerFooter alignWithMargins="0"/>
  <colBreaks count="1" manualBreakCount="1">
    <brk id="9" min="2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EMAX</vt:lpstr>
      <vt:lpstr>EMAX!Druckbereich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Service_2</dc:creator>
  <cp:lastModifiedBy>René Burkhard</cp:lastModifiedBy>
  <cp:lastPrinted>2018-03-22T19:19:13Z</cp:lastPrinted>
  <dcterms:created xsi:type="dcterms:W3CDTF">2001-01-15T14:32:56Z</dcterms:created>
  <dcterms:modified xsi:type="dcterms:W3CDTF">2019-08-15T12:25:35Z</dcterms:modified>
</cp:coreProperties>
</file>